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口径与数据缺口" sheetId="1" state="visible" r:id="rId1"/>
    <sheet xmlns:r="http://schemas.openxmlformats.org/officeDocument/2006/relationships" name="逐月经营结果" sheetId="2" state="visible" r:id="rId2"/>
    <sheet xmlns:r="http://schemas.openxmlformats.org/officeDocument/2006/relationships" name="分产品" sheetId="3" state="visible" r:id="rId3"/>
    <sheet xmlns:r="http://schemas.openxmlformats.org/officeDocument/2006/relationships" name="分渠道" sheetId="4" state="visible" r:id="rId4"/>
    <sheet xmlns:r="http://schemas.openxmlformats.org/officeDocument/2006/relationships" name="退款与不可再售损失" sheetId="5" state="visible" r:id="rId5"/>
    <sheet xmlns:r="http://schemas.openxmlformats.org/officeDocument/2006/relationships" name="优化动作与依据" sheetId="6" state="visible" r:id="rId6"/>
    <sheet xmlns:r="http://schemas.openxmlformats.org/officeDocument/2006/relationships" name="情景测算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3"/>
    </font>
    <font>
      <b val="1"/>
    </font>
    <font>
      <b val="1"/>
      <color rgb="00FFFFFF"/>
      <sz val="11"/>
    </font>
    <font>
      <i val="1"/>
      <color rgb="007F7F7F"/>
      <sz val="9"/>
    </font>
    <font>
      <b val="1"/>
      <color rgb="00B00000"/>
    </font>
  </fonts>
  <fills count="3">
    <fill>
      <patternFill/>
    </fill>
    <fill>
      <patternFill patternType="gray125"/>
    </fill>
    <fill>
      <patternFill patternType="solid">
        <fgColor rgb="002F5597"/>
      </patternFill>
    </fill>
  </fills>
  <borders count="2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horizontal="center" vertical="center"/>
    </xf>
    <xf numFmtId="0" fontId="2" fillId="0" borderId="1" pivotButton="0" quotePrefix="0" xfId="0"/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selection activeCell="A1" sqref="A1"/>
    </sheetView>
  </sheetViews>
  <sheetFormatPr baseColWidth="8" defaultRowHeight="15"/>
  <cols>
    <col width="14" customWidth="1" min="1" max="1"/>
    <col width="100" customWidth="1" min="2" max="2"/>
  </cols>
  <sheetData>
    <row r="1">
      <c r="A1" s="1" t="inlineStr">
        <is>
          <t>衡途商贸 六个月利润分析 —— 口径与数据缺口（第二版·口径修订）</t>
        </is>
      </c>
    </row>
    <row r="2">
      <c r="B2" s="2" t="n"/>
    </row>
    <row r="3">
      <c r="A3" s="3" t="inlineStr">
        <is>
          <t>项目</t>
        </is>
      </c>
      <c r="B3" s="4" t="inlineStr">
        <is>
          <t>说明</t>
        </is>
      </c>
    </row>
    <row r="4">
      <c r="A4" t="inlineStr">
        <is>
          <t>分析期间</t>
        </is>
      </c>
      <c r="B4" s="2" t="inlineStr">
        <is>
          <t>2026年4月–9月（订单600条）；2026年10月到账的9笔退款（原订单为9月）按原订单月份归属并入9月。</t>
        </is>
      </c>
    </row>
    <row r="5">
      <c r="A5" t="inlineStr">
        <is>
          <t>营业额</t>
        </is>
      </c>
      <c r="B5" s="2" t="inlineStr">
        <is>
          <t>各月已履约订单实收金额合计（已扣折扣、无税口径）。</t>
        </is>
      </c>
    </row>
    <row r="6">
      <c r="A6" t="inlineStr">
        <is>
          <t>退款</t>
        </is>
      </c>
      <c r="B6" s="2" t="inlineStr">
        <is>
          <t>按原订单月份归属（第二版口径，非实际发生月）。含 R0001 金额×0.8、R0002 改不可再售两处修正。</t>
        </is>
      </c>
    </row>
    <row r="7">
      <c r="A7" t="inlineStr">
        <is>
          <t>净收入</t>
        </is>
      </c>
      <c r="B7" s="2" t="inlineStr">
        <is>
          <t>营业额 − 退款。</t>
        </is>
      </c>
    </row>
    <row r="8">
      <c r="A8" t="inlineStr">
        <is>
          <t>商品成本</t>
        </is>
      </c>
      <c r="B8" s="2" t="inlineStr">
        <is>
          <t>采购成本 − 可再售退款冲回（退回数量×单位进货成本）。不可再售退款不冲回原采购成本。</t>
        </is>
      </c>
    </row>
    <row r="9">
      <c r="A9" t="inlineStr">
        <is>
          <t>毛利</t>
        </is>
      </c>
      <c r="B9" s="2" t="inlineStr">
        <is>
          <t>净收入 − 本期归属商品成本。本报告不将毛利表述为净利润。</t>
        </is>
      </c>
    </row>
    <row r="10">
      <c r="A10" t="inlineStr">
        <is>
          <t>贡献利润</t>
        </is>
      </c>
      <c r="B10" s="2" t="inlineStr">
        <is>
          <t>毛利 − 运费 − 渠道费 − 售后处理费 − 可归属营销费。</t>
        </is>
      </c>
    </row>
    <row r="11">
      <c r="A11" t="inlineStr">
        <is>
          <t>经营结果</t>
        </is>
      </c>
      <c r="B11" s="2" t="inlineStr">
        <is>
          <t>贡献利润 − 固定运营费用（16000元/月）。</t>
        </is>
      </c>
    </row>
    <row r="12">
      <c r="A12" t="inlineStr">
        <is>
          <t>运费/渠道费</t>
        </is>
      </c>
      <c r="B12" s="2" t="inlineStr">
        <is>
          <t>运费按订单收取、退款不退回；渠道费按原实收金额收取、退款不返还。</t>
        </is>
      </c>
    </row>
    <row r="13">
      <c r="A13" t="inlineStr">
        <is>
          <t>售后处理费</t>
        </is>
      </c>
      <c r="B13" s="2" t="inlineStr">
        <is>
          <t>退款单按退回件数收取单件售后费，另加各渠道每退款单额外处理费（直营5/经销8/平台22元）。</t>
        </is>
      </c>
    </row>
    <row r="14">
      <c r="A14" t="inlineStr">
        <is>
          <t>分产品维度</t>
        </is>
      </c>
      <c r="B14" s="2" t="inlineStr">
        <is>
          <t>报告至「贡献利润(减营销前)」=毛利−运费−渠道费−售后处理费；售后处理费含退款渠道额外处理费，与分渠道营销前合计对齐。营销费为渠道级，无法按产品归属。</t>
        </is>
      </c>
    </row>
    <row r="15">
      <c r="A15" t="inlineStr">
        <is>
          <t>分渠道维度</t>
        </is>
      </c>
      <c r="B15" s="2" t="inlineStr">
        <is>
          <t>报告至「贡献利润」；固定运营费用为整体费用，不按渠道分摊。</t>
        </is>
      </c>
    </row>
    <row r="16">
      <c r="A16" t="inlineStr">
        <is>
          <t>数据缺口</t>
        </is>
      </c>
      <c r="B16" s="2" t="inlineStr">
        <is>
          <t>无可信的未来转化率、价格弹性、促销试验与库存容量数据；情景测算只能以明确可编辑假设做增量测算，不作为已实现收益或未来利润保证。</t>
        </is>
      </c>
    </row>
    <row r="17">
      <c r="A17" t="inlineStr">
        <is>
          <t>情景口径</t>
        </is>
      </c>
      <c r="B17" s="2" t="inlineStr">
        <is>
          <t>三档情景（保守/中性/积极）区分「自然订单基础」与「假设增量」，各档营销预算精确合计20000元；历史贡献利润/营销费仅作历史效率比较，不作新增营销的因果回报率。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</cols>
  <sheetData>
    <row r="1">
      <c r="A1" s="5" t="inlineStr">
        <is>
          <t>月份</t>
        </is>
      </c>
      <c r="B1" s="5" t="inlineStr">
        <is>
          <t>营业额</t>
        </is>
      </c>
      <c r="C1" s="5" t="inlineStr">
        <is>
          <t>退款</t>
        </is>
      </c>
      <c r="D1" s="5" t="inlineStr">
        <is>
          <t>净收入</t>
        </is>
      </c>
      <c r="E1" s="5" t="inlineStr">
        <is>
          <t>商品成本</t>
        </is>
      </c>
      <c r="F1" s="5" t="inlineStr">
        <is>
          <t>毛利</t>
        </is>
      </c>
      <c r="G1" s="5" t="inlineStr">
        <is>
          <t>运费</t>
        </is>
      </c>
      <c r="H1" s="5" t="inlineStr">
        <is>
          <t>渠道费</t>
        </is>
      </c>
      <c r="I1" s="5" t="inlineStr">
        <is>
          <t>售后处理费</t>
        </is>
      </c>
      <c r="J1" s="5" t="inlineStr">
        <is>
          <t>营销费</t>
        </is>
      </c>
      <c r="K1" s="5" t="inlineStr">
        <is>
          <t>贡献利润</t>
        </is>
      </c>
      <c r="L1" s="5" t="inlineStr">
        <is>
          <t>固定运营费用</t>
        </is>
      </c>
      <c r="M1" s="5" t="inlineStr">
        <is>
          <t>经营结果</t>
        </is>
      </c>
    </row>
    <row r="2">
      <c r="A2" t="inlineStr">
        <is>
          <t>2026-04</t>
        </is>
      </c>
      <c r="B2" t="n">
        <v>103212</v>
      </c>
      <c r="C2" t="n">
        <v>890</v>
      </c>
      <c r="D2">
        <f>B2-C2</f>
        <v/>
      </c>
      <c r="E2" t="n">
        <v>54858</v>
      </c>
      <c r="F2">
        <f>D2-E2</f>
        <v/>
      </c>
      <c r="G2" t="n">
        <v>2724</v>
      </c>
      <c r="H2" t="n">
        <v>5208.77</v>
      </c>
      <c r="I2" t="n">
        <v>41</v>
      </c>
      <c r="J2" t="n">
        <v>10500</v>
      </c>
      <c r="K2">
        <f>F2-G2-H2-I2-J2</f>
        <v/>
      </c>
      <c r="L2" t="n">
        <v>16000</v>
      </c>
      <c r="M2">
        <f>K2-L2</f>
        <v/>
      </c>
    </row>
    <row r="3">
      <c r="A3" t="inlineStr">
        <is>
          <t>2026-05</t>
        </is>
      </c>
      <c r="B3" t="n">
        <v>111936</v>
      </c>
      <c r="C3" t="n">
        <v>5382</v>
      </c>
      <c r="D3">
        <f>B3-C3</f>
        <v/>
      </c>
      <c r="E3" t="n">
        <v>58989</v>
      </c>
      <c r="F3">
        <f>D3-E3</f>
        <v/>
      </c>
      <c r="G3" t="n">
        <v>2827</v>
      </c>
      <c r="H3" t="n">
        <v>8891.639999999999</v>
      </c>
      <c r="I3" t="n">
        <v>302</v>
      </c>
      <c r="J3" t="n">
        <v>12600</v>
      </c>
      <c r="K3">
        <f>F3-G3-H3-I3-J3</f>
        <v/>
      </c>
      <c r="L3" t="n">
        <v>16000</v>
      </c>
      <c r="M3">
        <f>K3-L3</f>
        <v/>
      </c>
    </row>
    <row r="4">
      <c r="A4" t="inlineStr">
        <is>
          <t>2026-06</t>
        </is>
      </c>
      <c r="B4" t="n">
        <v>97652</v>
      </c>
      <c r="C4" t="n">
        <v>612</v>
      </c>
      <c r="D4">
        <f>B4-C4</f>
        <v/>
      </c>
      <c r="E4" t="n">
        <v>51384</v>
      </c>
      <c r="F4">
        <f>D4-E4</f>
        <v/>
      </c>
      <c r="G4" t="n">
        <v>2702</v>
      </c>
      <c r="H4" t="n">
        <v>8329.32</v>
      </c>
      <c r="I4" t="n">
        <v>23</v>
      </c>
      <c r="J4" t="n">
        <v>14700</v>
      </c>
      <c r="K4">
        <f>F4-G4-H4-I4-J4</f>
        <v/>
      </c>
      <c r="L4" t="n">
        <v>16000</v>
      </c>
      <c r="M4">
        <f>K4-L4</f>
        <v/>
      </c>
    </row>
    <row r="5">
      <c r="A5" t="inlineStr">
        <is>
          <t>2026-07</t>
        </is>
      </c>
      <c r="B5" t="n">
        <v>132763.6</v>
      </c>
      <c r="C5" t="n">
        <v>9986.799999999999</v>
      </c>
      <c r="D5">
        <f>B5-C5</f>
        <v/>
      </c>
      <c r="E5" t="n">
        <v>70355</v>
      </c>
      <c r="F5">
        <f>D5-E5</f>
        <v/>
      </c>
      <c r="G5" t="n">
        <v>3322</v>
      </c>
      <c r="H5" t="n">
        <v>9474.440000000001</v>
      </c>
      <c r="I5" t="n">
        <v>468</v>
      </c>
      <c r="J5" t="n">
        <v>16800</v>
      </c>
      <c r="K5">
        <f>F5-G5-H5-I5-J5</f>
        <v/>
      </c>
      <c r="L5" t="n">
        <v>16000</v>
      </c>
      <c r="M5">
        <f>K5-L5</f>
        <v/>
      </c>
    </row>
    <row r="6">
      <c r="A6" t="inlineStr">
        <is>
          <t>2026-08</t>
        </is>
      </c>
      <c r="B6" t="n">
        <v>118026.8</v>
      </c>
      <c r="C6" t="n">
        <v>10491.6</v>
      </c>
      <c r="D6">
        <f>B6-C6</f>
        <v/>
      </c>
      <c r="E6" t="n">
        <v>61425</v>
      </c>
      <c r="F6">
        <f>D6-E6</f>
        <v/>
      </c>
      <c r="G6" t="n">
        <v>3348</v>
      </c>
      <c r="H6" t="n">
        <v>8911.370000000001</v>
      </c>
      <c r="I6" t="n">
        <v>602</v>
      </c>
      <c r="J6" t="n">
        <v>18900</v>
      </c>
      <c r="K6">
        <f>F6-G6-H6-I6-J6</f>
        <v/>
      </c>
      <c r="L6" t="n">
        <v>16000</v>
      </c>
      <c r="M6">
        <f>K6-L6</f>
        <v/>
      </c>
    </row>
    <row r="7">
      <c r="A7" t="inlineStr">
        <is>
          <t>2026-09</t>
        </is>
      </c>
      <c r="B7" t="n">
        <v>126524</v>
      </c>
      <c r="C7" t="n">
        <v>11716.4</v>
      </c>
      <c r="D7">
        <f>B7-C7</f>
        <v/>
      </c>
      <c r="E7" t="n">
        <v>64056</v>
      </c>
      <c r="F7">
        <f>D7-E7</f>
        <v/>
      </c>
      <c r="G7" t="n">
        <v>3270</v>
      </c>
      <c r="H7" t="n">
        <v>6673.51</v>
      </c>
      <c r="I7" t="n">
        <v>626</v>
      </c>
      <c r="J7" t="n">
        <v>21000</v>
      </c>
      <c r="K7">
        <f>F7-G7-H7-I7-J7</f>
        <v/>
      </c>
      <c r="L7" t="n">
        <v>16000</v>
      </c>
      <c r="M7">
        <f>K7-L7</f>
        <v/>
      </c>
    </row>
    <row r="8">
      <c r="A8" s="6" t="inlineStr">
        <is>
          <t>合计</t>
        </is>
      </c>
      <c r="B8" s="6" t="n">
        <v>690114.4</v>
      </c>
      <c r="C8" s="6" t="n">
        <v>39078.8</v>
      </c>
      <c r="D8" s="6">
        <f>B8-C8</f>
        <v/>
      </c>
      <c r="E8" s="6" t="n">
        <v>361067</v>
      </c>
      <c r="F8" s="6">
        <f>D8-E8</f>
        <v/>
      </c>
      <c r="G8" s="6" t="n">
        <v>18193</v>
      </c>
      <c r="H8" s="6" t="n">
        <v>47489.05</v>
      </c>
      <c r="I8" s="6" t="n">
        <v>2062</v>
      </c>
      <c r="J8" s="6" t="n">
        <v>94500</v>
      </c>
      <c r="K8" s="6">
        <f>F8-G8-H8-I8-J8</f>
        <v/>
      </c>
      <c r="L8" s="6" t="n">
        <v>96000</v>
      </c>
      <c r="M8" s="6">
        <f>K8-L8</f>
        <v/>
      </c>
    </row>
    <row r="9">
      <c r="A9" s="7" t="inlineStr">
        <is>
          <t>注：退款按原订单月份归属；各列公式见单元格。商品成本已含可再售冲回、不可再售不冲回。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18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</cols>
  <sheetData>
    <row r="1">
      <c r="A1" s="5" t="inlineStr">
        <is>
          <t>产品</t>
        </is>
      </c>
      <c r="B1" s="5" t="inlineStr">
        <is>
          <t>营业额</t>
        </is>
      </c>
      <c r="C1" s="5" t="inlineStr">
        <is>
          <t>退款金额</t>
        </is>
      </c>
      <c r="D1" s="5" t="inlineStr">
        <is>
          <t>净收入</t>
        </is>
      </c>
      <c r="E1" s="5" t="inlineStr">
        <is>
          <t>商品成本</t>
        </is>
      </c>
      <c r="F1" s="5" t="inlineStr">
        <is>
          <t>毛利</t>
        </is>
      </c>
      <c r="G1" s="5" t="inlineStr">
        <is>
          <t>毛利率</t>
        </is>
      </c>
      <c r="H1" s="5" t="inlineStr">
        <is>
          <t>运费</t>
        </is>
      </c>
      <c r="I1" s="5" t="inlineStr">
        <is>
          <t>渠道费</t>
        </is>
      </c>
      <c r="J1" s="5" t="inlineStr">
        <is>
          <t>售后处理费(含退款渠道费)</t>
        </is>
      </c>
      <c r="K1" s="5" t="inlineStr">
        <is>
          <t>贡献利润(减营销前)</t>
        </is>
      </c>
      <c r="L1" s="5" t="inlineStr">
        <is>
          <t>销量</t>
        </is>
      </c>
      <c r="M1" s="5" t="inlineStr">
        <is>
          <t>订单数</t>
        </is>
      </c>
    </row>
    <row r="2">
      <c r="A2" t="inlineStr">
        <is>
          <t>A 巡检耗材</t>
        </is>
      </c>
      <c r="B2" t="n">
        <v>45404.4</v>
      </c>
      <c r="C2" t="n">
        <v>1725.6</v>
      </c>
      <c r="D2" t="n">
        <v>43678.8</v>
      </c>
      <c r="E2" t="n">
        <v>25212</v>
      </c>
      <c r="F2" t="n">
        <v>18466.8</v>
      </c>
      <c r="G2" t="n">
        <v>42.3</v>
      </c>
      <c r="H2" t="n">
        <v>2808</v>
      </c>
      <c r="I2" t="n">
        <v>3297.44</v>
      </c>
      <c r="J2" t="n">
        <v>222</v>
      </c>
      <c r="K2" t="n">
        <v>12139.36</v>
      </c>
      <c r="L2" t="n">
        <v>397</v>
      </c>
      <c r="M2" t="n">
        <v>234</v>
      </c>
    </row>
    <row r="3">
      <c r="A3" t="inlineStr">
        <is>
          <t>B 标准监测组件</t>
        </is>
      </c>
      <c r="B3" t="n">
        <v>248750.8</v>
      </c>
      <c r="C3" t="n">
        <v>15143.6</v>
      </c>
      <c r="D3" t="n">
        <v>233607.2</v>
      </c>
      <c r="E3" t="n">
        <v>132495</v>
      </c>
      <c r="F3" t="n">
        <v>101112.2</v>
      </c>
      <c r="G3" t="n">
        <v>43.3</v>
      </c>
      <c r="H3" t="n">
        <v>5525</v>
      </c>
      <c r="I3" t="n">
        <v>18478.29</v>
      </c>
      <c r="J3" t="n">
        <v>517</v>
      </c>
      <c r="K3" t="n">
        <v>76591.91</v>
      </c>
      <c r="L3" t="n">
        <v>387</v>
      </c>
      <c r="M3" t="n">
        <v>221</v>
      </c>
    </row>
    <row r="4">
      <c r="A4" t="inlineStr">
        <is>
          <t>C 专业监测套件</t>
        </is>
      </c>
      <c r="B4" t="n">
        <v>395959.2</v>
      </c>
      <c r="C4" t="n">
        <v>22209.6</v>
      </c>
      <c r="D4" t="n">
        <v>373749.6</v>
      </c>
      <c r="E4" t="n">
        <v>203360</v>
      </c>
      <c r="F4" t="n">
        <v>170389.6</v>
      </c>
      <c r="G4" t="n">
        <v>45.6</v>
      </c>
      <c r="H4" t="n">
        <v>9860</v>
      </c>
      <c r="I4" t="n">
        <v>25713.32</v>
      </c>
      <c r="J4" t="n">
        <v>1323</v>
      </c>
      <c r="K4" t="n">
        <v>133493.28</v>
      </c>
      <c r="L4" t="n">
        <v>248</v>
      </c>
      <c r="M4" t="n">
        <v>145</v>
      </c>
    </row>
    <row r="5">
      <c r="A5" s="6" t="inlineStr">
        <is>
          <t>合计</t>
        </is>
      </c>
      <c r="B5" s="6" t="n">
        <v>690114.4</v>
      </c>
      <c r="C5" s="6" t="n">
        <v>39078.8</v>
      </c>
      <c r="D5" s="6" t="n">
        <v>651035.6</v>
      </c>
      <c r="E5" s="6" t="n">
        <v>361067</v>
      </c>
      <c r="F5" s="6" t="n">
        <v>289968.6</v>
      </c>
      <c r="G5" s="6" t="n">
        <v>44.5</v>
      </c>
      <c r="H5" s="6" t="n">
        <v>18193</v>
      </c>
      <c r="I5" s="6" t="n">
        <v>47489.05</v>
      </c>
      <c r="J5" s="6" t="n">
        <v>2062</v>
      </c>
      <c r="K5" s="6" t="n">
        <v>222224.55</v>
      </c>
      <c r="L5" s="6" t="n">
        <v>1032</v>
      </c>
      <c r="M5" s="6" t="n">
        <v>600</v>
      </c>
    </row>
    <row r="6">
      <c r="A6" s="7" t="inlineStr">
        <is>
          <t>注：贡献利润(减营销前)=毛利−运费−渠道费−售后处理费，售后处理费含各渠道每退款单额外处理费，与分渠道营销前合计对齐。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O6"/>
  <sheetViews>
    <sheetView workbookViewId="0">
      <selection activeCell="A1" sqref="A1"/>
    </sheetView>
  </sheetViews>
  <sheetFormatPr baseColWidth="8" defaultRowHeight="15"/>
  <cols>
    <col width="8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</cols>
  <sheetData>
    <row r="1">
      <c r="A1" s="5" t="inlineStr">
        <is>
          <t>渠道</t>
        </is>
      </c>
      <c r="B1" s="5" t="inlineStr">
        <is>
          <t>营业额</t>
        </is>
      </c>
      <c r="C1" s="5" t="inlineStr">
        <is>
          <t>退款金额</t>
        </is>
      </c>
      <c r="D1" s="5" t="inlineStr">
        <is>
          <t>净收入</t>
        </is>
      </c>
      <c r="E1" s="5" t="inlineStr">
        <is>
          <t>商品成本</t>
        </is>
      </c>
      <c r="F1" s="5" t="inlineStr">
        <is>
          <t>毛利</t>
        </is>
      </c>
      <c r="G1" s="5" t="inlineStr">
        <is>
          <t>毛利率</t>
        </is>
      </c>
      <c r="H1" s="5" t="inlineStr">
        <is>
          <t>运费</t>
        </is>
      </c>
      <c r="I1" s="5" t="inlineStr">
        <is>
          <t>渠道费</t>
        </is>
      </c>
      <c r="J1" s="5" t="inlineStr">
        <is>
          <t>售后处理费</t>
        </is>
      </c>
      <c r="K1" s="5" t="inlineStr">
        <is>
          <t>营销费</t>
        </is>
      </c>
      <c r="L1" s="5" t="inlineStr">
        <is>
          <t>贡献利润</t>
        </is>
      </c>
      <c r="M1" s="5" t="inlineStr">
        <is>
          <t>历史效率(贡献/营销)</t>
        </is>
      </c>
      <c r="N1" s="5" t="inlineStr">
        <is>
          <t>订单数</t>
        </is>
      </c>
      <c r="O1" s="5" t="inlineStr">
        <is>
          <t>退款单数</t>
        </is>
      </c>
    </row>
    <row r="2">
      <c r="A2" t="inlineStr">
        <is>
          <t>直营</t>
        </is>
      </c>
      <c r="B2" t="n">
        <v>255396</v>
      </c>
      <c r="C2" t="n">
        <v>12982</v>
      </c>
      <c r="D2" t="n">
        <v>242414</v>
      </c>
      <c r="E2" t="n">
        <v>131441</v>
      </c>
      <c r="F2" t="n">
        <v>110973</v>
      </c>
      <c r="G2" t="n">
        <v>45.8</v>
      </c>
      <c r="H2" t="n">
        <v>6180</v>
      </c>
      <c r="I2" t="n">
        <v>3830.94</v>
      </c>
      <c r="J2" t="n">
        <v>578</v>
      </c>
      <c r="K2" t="n">
        <v>13200</v>
      </c>
      <c r="L2" t="n">
        <v>87184.06</v>
      </c>
      <c r="M2" t="n">
        <v>6.6</v>
      </c>
      <c r="N2" t="n">
        <v>184</v>
      </c>
      <c r="O2" t="n">
        <v>8</v>
      </c>
    </row>
    <row r="3">
      <c r="A3" t="inlineStr">
        <is>
          <t>经销</t>
        </is>
      </c>
      <c r="B3" t="n">
        <v>170162</v>
      </c>
      <c r="C3" t="n">
        <v>6028</v>
      </c>
      <c r="D3" t="n">
        <v>164134</v>
      </c>
      <c r="E3" t="n">
        <v>88070</v>
      </c>
      <c r="F3" t="n">
        <v>76064</v>
      </c>
      <c r="G3" t="n">
        <v>46.3</v>
      </c>
      <c r="H3" t="n">
        <v>4690</v>
      </c>
      <c r="I3" t="n">
        <v>11911.34</v>
      </c>
      <c r="J3" t="n">
        <v>247</v>
      </c>
      <c r="K3" t="n">
        <v>21000</v>
      </c>
      <c r="L3" t="n">
        <v>38215.66</v>
      </c>
      <c r="M3" t="n">
        <v>1.82</v>
      </c>
      <c r="N3" t="n">
        <v>170</v>
      </c>
      <c r="O3" t="n">
        <v>7</v>
      </c>
    </row>
    <row r="4">
      <c r="A4" t="inlineStr">
        <is>
          <t>平台</t>
        </is>
      </c>
      <c r="B4" t="n">
        <v>264556.4</v>
      </c>
      <c r="C4" t="n">
        <v>20068.8</v>
      </c>
      <c r="D4" t="n">
        <v>244487.6</v>
      </c>
      <c r="E4" t="n">
        <v>141556</v>
      </c>
      <c r="F4" t="n">
        <v>102931.6</v>
      </c>
      <c r="G4" t="n">
        <v>42.1</v>
      </c>
      <c r="H4" t="n">
        <v>7323</v>
      </c>
      <c r="I4" t="n">
        <v>31746.77</v>
      </c>
      <c r="J4" t="n">
        <v>1237</v>
      </c>
      <c r="K4" t="n">
        <v>60300</v>
      </c>
      <c r="L4" t="n">
        <v>2324.83</v>
      </c>
      <c r="M4" t="n">
        <v>0.04</v>
      </c>
      <c r="N4" t="n">
        <v>246</v>
      </c>
      <c r="O4" t="n">
        <v>16</v>
      </c>
    </row>
    <row r="5">
      <c r="A5" s="6" t="inlineStr">
        <is>
          <t>合计</t>
        </is>
      </c>
      <c r="B5" s="6" t="n">
        <v>690114.4</v>
      </c>
      <c r="C5" s="6" t="n">
        <v>39078.8</v>
      </c>
      <c r="D5" s="6" t="n">
        <v>651035.6</v>
      </c>
      <c r="E5" s="6" t="n">
        <v>361067</v>
      </c>
      <c r="F5" s="6" t="n">
        <v>289968.6</v>
      </c>
      <c r="G5" s="6" t="n">
        <v>44.5</v>
      </c>
      <c r="H5" s="6" t="n">
        <v>18193</v>
      </c>
      <c r="I5" s="6" t="n">
        <v>47489.05</v>
      </c>
      <c r="J5" s="6" t="n">
        <v>2062</v>
      </c>
      <c r="K5" s="6" t="n">
        <v>94500</v>
      </c>
      <c r="L5" s="6" t="n">
        <v>127724.55</v>
      </c>
      <c r="M5" s="6" t="n"/>
      <c r="N5" s="6" t="n">
        <v>600</v>
      </c>
      <c r="O5" s="6" t="n">
        <v>31</v>
      </c>
    </row>
    <row r="6">
      <c r="A6" s="7" t="inlineStr">
        <is>
          <t>注：历史效率=贡献利润/营销费，仅作历史效率比较，不作为新增营销的因果回报率，也不据以预测未来利润。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22" customWidth="1" min="1" max="1"/>
    <col width="14" customWidth="1" min="2" max="2"/>
    <col width="70" customWidth="1" min="3" max="3"/>
  </cols>
  <sheetData>
    <row r="1">
      <c r="A1" s="1" t="inlineStr">
        <is>
          <t>退款与不可再售损失（三项分开列示，不合并相加为净损失）</t>
        </is>
      </c>
    </row>
    <row r="2">
      <c r="A2" s="3" t="inlineStr">
        <is>
          <t>退款原因分布（按原订单月份归属）</t>
        </is>
      </c>
    </row>
    <row r="3">
      <c r="A3" s="5" t="inlineStr">
        <is>
          <t>退款原因</t>
        </is>
      </c>
      <c r="B3" s="5" t="inlineStr">
        <is>
          <t>退款单数</t>
        </is>
      </c>
      <c r="C3" s="5" t="inlineStr">
        <is>
          <t>退款金额</t>
        </is>
      </c>
      <c r="D3" s="5" t="inlineStr">
        <is>
          <t>其中不可再售单数</t>
        </is>
      </c>
    </row>
    <row r="4">
      <c r="A4" t="inlineStr">
        <is>
          <t>取消需求</t>
        </is>
      </c>
      <c r="B4" t="n">
        <v>22</v>
      </c>
      <c r="C4" t="n">
        <v>16869.2</v>
      </c>
      <c r="D4" t="n">
        <v>1</v>
      </c>
    </row>
    <row r="5">
      <c r="A5" t="inlineStr">
        <is>
          <t>安装条件不匹配</t>
        </is>
      </c>
      <c r="B5" t="n">
        <v>9</v>
      </c>
      <c r="C5" t="n">
        <v>22209.6</v>
      </c>
      <c r="D5" t="n">
        <v>9</v>
      </c>
    </row>
    <row r="6">
      <c r="A6" s="6" t="inlineStr">
        <is>
          <t>合计</t>
        </is>
      </c>
      <c r="B6" s="6" t="n">
        <v>31</v>
      </c>
      <c r="C6" s="6" t="n">
        <v>39078.8</v>
      </c>
      <c r="D6" s="6" t="n">
        <v>10</v>
      </c>
    </row>
    <row r="8">
      <c r="A8" s="3" t="inlineStr">
        <is>
          <t>不可再售退款损失构成（分开列示）</t>
        </is>
      </c>
    </row>
    <row r="9">
      <c r="A9" s="5" t="inlineStr">
        <is>
          <t>项目</t>
        </is>
      </c>
      <c r="B9" s="5" t="inlineStr">
        <is>
          <t>金额(元)</t>
        </is>
      </c>
      <c r="C9" s="5" t="inlineStr">
        <is>
          <t>说明</t>
        </is>
      </c>
    </row>
    <row r="10">
      <c r="A10" t="inlineStr">
        <is>
          <t>退款金额</t>
        </is>
      </c>
      <c r="B10" t="n">
        <v>22323.6</v>
      </c>
      <c r="C10" s="2" t="inlineStr">
        <is>
          <t>不可再售退款已退回客户的金额（不影响收入项外重复计损）</t>
        </is>
      </c>
    </row>
    <row r="11">
      <c r="A11" t="inlineStr">
        <is>
          <t>不可再售商品成本</t>
        </is>
      </c>
      <c r="B11" t="n">
        <v>11546</v>
      </c>
      <c r="C11" s="2" t="inlineStr">
        <is>
          <t>不可再售商品不冲回原采购成本，对应留存成本损失</t>
        </is>
      </c>
    </row>
    <row r="12">
      <c r="A12" t="inlineStr">
        <is>
          <t>运费损失</t>
        </is>
      </c>
      <c r="B12" t="n">
        <v>624</v>
      </c>
      <c r="C12" s="2" t="inlineStr">
        <is>
          <t>运费按订单收取、退款不退回的损失</t>
        </is>
      </c>
    </row>
    <row r="13">
      <c r="A13" t="inlineStr">
        <is>
          <t>渠道费损失</t>
        </is>
      </c>
      <c r="B13" t="n">
        <v>1727.32</v>
      </c>
      <c r="C13" s="2" t="inlineStr">
        <is>
          <t>渠道费按原实收收取、退款不返还的损失</t>
        </is>
      </c>
    </row>
    <row r="14">
      <c r="A14" t="inlineStr">
        <is>
          <t>售后处理费</t>
        </is>
      </c>
      <c r="B14" t="n">
        <v>1332</v>
      </c>
      <c r="C14" s="2" t="inlineStr">
        <is>
          <t>退回件数×单件售后费 + 各渠道每退款单额外处理费</t>
        </is>
      </c>
    </row>
    <row r="15">
      <c r="A15" s="7" t="inlineStr">
        <is>
          <t>注：退款金额、不可再售商品成本、售后费用为不同口径科目，已分开列示，不重复相加称为净损失。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8" customWidth="1" min="1" max="1"/>
    <col width="34" customWidth="1" min="2" max="2"/>
    <col width="60" customWidth="1" min="3" max="3"/>
    <col width="50" customWidth="1" min="4" max="4"/>
  </cols>
  <sheetData>
    <row r="1">
      <c r="A1" s="8" t="inlineStr">
        <is>
          <t>资源限制（经营会议决定）：不能全线涨价、总库存不能增加、营销预算仍为2万元。</t>
        </is>
      </c>
    </row>
    <row r="3">
      <c r="A3" s="5" t="inlineStr">
        <is>
          <t>优先级</t>
        </is>
      </c>
      <c r="B3" s="5" t="inlineStr">
        <is>
          <t>优化动作（优先验证建议）</t>
        </is>
      </c>
      <c r="C3" s="5" t="inlineStr">
        <is>
          <t>依据（基于历史数据）</t>
        </is>
      </c>
      <c r="D3" s="5" t="inlineStr">
        <is>
          <t>验证要点</t>
        </is>
      </c>
    </row>
    <row r="4">
      <c r="A4" s="2" t="inlineStr">
        <is>
          <t>1</t>
        </is>
      </c>
      <c r="B4" s="2" t="inlineStr">
        <is>
          <t>平台渠道营销预算收缩，向直营渠道倾斜（先小规模试点）</t>
        </is>
      </c>
      <c r="C4" s="2" t="inlineStr">
        <is>
          <t>平台历史效率（贡献利润/营销费）仅0.04，营销费60300元占64%、贡献利润仅2325元；直营历史效率6.60、贡献利润87184元。</t>
        </is>
      </c>
      <c r="D4" s="2" t="inlineStr">
        <is>
          <t>需验证直营新增投放的边际转化与平台收缩对销量影响；不得据此认定直营为最优投入方向。</t>
        </is>
      </c>
    </row>
    <row r="5">
      <c r="A5" s="2" t="inlineStr">
        <is>
          <t>2</t>
        </is>
      </c>
      <c r="B5" s="2" t="inlineStr">
        <is>
          <t>管控「安装条件不匹配」不可再售退款</t>
        </is>
      </c>
      <c r="C5" s="2" t="inlineStr">
        <is>
          <t>9笔安装条件不匹配退款均为C产品且不可再售，退款金额22209.6元；原因集中在售前安装条件确认不足。</t>
        </is>
      </c>
      <c r="D5" s="2" t="inlineStr">
        <is>
          <t>试点售前安装条件确认与安装支持，验证能否降低此类退款发生率。</t>
        </is>
      </c>
    </row>
    <row r="6">
      <c r="A6" s="2" t="inlineStr">
        <is>
          <t>3</t>
        </is>
      </c>
      <c r="B6" s="2" t="inlineStr">
        <is>
          <t>主推高毛利C产品、控制不可再售损失</t>
        </is>
      </c>
      <c r="C6" s="2" t="inlineStr">
        <is>
          <t>C产品毛利率约45.6%、贡献利润(减营销前)133493元，为最大利润来源；不可再售损失也集中于此。</t>
        </is>
      </c>
      <c r="D6" s="2" t="inlineStr">
        <is>
          <t>在总库存不增加前提下，验证C产品周转与不可再售率。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</cols>
  <sheetData>
    <row r="1">
      <c r="A1" s="1" t="inlineStr">
        <is>
          <t>三档情景测算（增量假设可编辑；各档营销预算精确合计 20000 元）</t>
        </is>
      </c>
    </row>
    <row r="2">
      <c r="A2" s="7" t="inlineStr">
        <is>
          <t>说明：历史效率仅作参考，不作为新增营销的因果回报率；因缺转化率与库存容量数据，增量贡献为明确假设值（B/G列可编辑）。</t>
        </is>
      </c>
    </row>
    <row r="4">
      <c r="A4" s="5" t="inlineStr">
        <is>
          <t>情景</t>
        </is>
      </c>
      <c r="B4" s="5" t="inlineStr">
        <is>
          <t>自然订单基础贡献利润(元)</t>
        </is>
      </c>
      <c r="C4" s="5" t="inlineStr">
        <is>
          <t>直营营销预算</t>
        </is>
      </c>
      <c r="D4" s="5" t="inlineStr">
        <is>
          <t>经销营销预算</t>
        </is>
      </c>
      <c r="E4" s="5" t="inlineStr">
        <is>
          <t>平台营销预算</t>
        </is>
      </c>
      <c r="F4" s="5" t="inlineStr">
        <is>
          <t>营销预算合计</t>
        </is>
      </c>
      <c r="G4" s="5" t="inlineStr">
        <is>
          <t>假设增量贡献利润(元)</t>
        </is>
      </c>
      <c r="H4" s="5" t="inlineStr">
        <is>
          <t>预计贡献利润(元)</t>
        </is>
      </c>
    </row>
    <row r="5">
      <c r="A5" t="inlineStr">
        <is>
          <t>保守</t>
        </is>
      </c>
      <c r="B5" t="n">
        <v>19182.09</v>
      </c>
      <c r="C5" t="n">
        <v>8000</v>
      </c>
      <c r="D5" t="n">
        <v>4000</v>
      </c>
      <c r="E5" t="n">
        <v>8000</v>
      </c>
      <c r="F5">
        <f>C5+D5+E5</f>
        <v/>
      </c>
      <c r="G5" t="n">
        <v>6000</v>
      </c>
      <c r="H5">
        <f>B5+G5</f>
        <v/>
      </c>
    </row>
    <row r="6">
      <c r="A6" t="inlineStr">
        <is>
          <t>中性</t>
        </is>
      </c>
      <c r="B6" t="n">
        <v>19182.09</v>
      </c>
      <c r="C6" t="n">
        <v>10000</v>
      </c>
      <c r="D6" t="n">
        <v>5000</v>
      </c>
      <c r="E6" t="n">
        <v>5000</v>
      </c>
      <c r="F6">
        <f>C6+D6+E6</f>
        <v/>
      </c>
      <c r="G6" t="n">
        <v>14000</v>
      </c>
      <c r="H6">
        <f>B6+G6</f>
        <v/>
      </c>
    </row>
    <row r="7">
      <c r="A7" t="inlineStr">
        <is>
          <t>积极</t>
        </is>
      </c>
      <c r="B7" t="n">
        <v>19182.09</v>
      </c>
      <c r="C7" t="n">
        <v>12000</v>
      </c>
      <c r="D7" t="n">
        <v>6000</v>
      </c>
      <c r="E7" t="n">
        <v>2000</v>
      </c>
      <c r="F7">
        <f>C7+D7+E7</f>
        <v/>
      </c>
      <c r="G7" t="n">
        <v>24000</v>
      </c>
      <c r="H7">
        <f>B7+G7</f>
        <v/>
      </c>
    </row>
    <row r="8">
      <c r="A8" s="7" t="inlineStr">
        <is>
          <t>假设说明（各档增量贡献为可编辑假设，非测算结果）</t>
        </is>
      </c>
    </row>
    <row r="9">
      <c r="A9" s="7" t="inlineStr">
        <is>
          <t>保守：营销结构微调、增量贡献假设 +6000；中性：向直营/经销倾斜、增量 +14000；积极：直营加码+平台大幅收缩、增量 +24000。</t>
        </is>
      </c>
    </row>
    <row r="10">
      <c r="A10" s="7" t="inlineStr">
        <is>
          <t>限制：缺未来转化率、价格弹性、库存容量数据，无法做因果弹性测算；情景不作为未来利润保证。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2026-10-08T08:37:17Z</dcterms:created>
  <dcterms:modified xmlns:dcterms="http://purl.org/dc/terms/" xmlns:xsi="http://www.w3.org/2001/XMLSchema-instance" xsi:type="dcterms:W3CDTF">2026-10-08T08:37:17Z</dcterms:modified>
</cp:coreProperties>
</file>